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1" sheetId="1" r:id="rId4"/>
    <sheet name="List2" sheetId="2" r:id="rId5"/>
    <sheet name="List3" sheetId="3" r:id="rId6"/>
  </sheets>
</workbook>
</file>

<file path=xl/sharedStrings.xml><?xml version="1.0" encoding="utf-8"?>
<sst xmlns="http://schemas.openxmlformats.org/spreadsheetml/2006/main" uniqueCount="85">
  <si>
    <r>
      <rPr>
        <b val="1"/>
        <sz val="9"/>
        <color indexed="8"/>
        <rFont val="Arial"/>
      </rPr>
      <t xml:space="preserve">    NÁVRH  - STŘEDNĚDOBÝ VÝHLED ROZPOČTU OBCE BYSTŘIČKA	</t>
    </r>
    <r>
      <rPr>
        <b val="1"/>
        <sz val="10"/>
        <color indexed="8"/>
        <rFont val="Arial"/>
      </rPr>
      <t>Rok</t>
    </r>
  </si>
  <si>
    <t>Rok</t>
  </si>
  <si>
    <t>2013</t>
  </si>
  <si>
    <t>2014</t>
  </si>
  <si>
    <t>2015</t>
  </si>
  <si>
    <t>2019</t>
  </si>
  <si>
    <t>komentář</t>
  </si>
  <si>
    <t>A</t>
  </si>
  <si>
    <t>Počáteční stav peněžních prostředků k 1.1.</t>
  </si>
  <si>
    <t>výpočet - vzorec</t>
  </si>
  <si>
    <t>P1</t>
  </si>
  <si>
    <t>Třída 1</t>
  </si>
  <si>
    <t>Daňové příjmy - ř. 4010</t>
  </si>
  <si>
    <t>5% růst</t>
  </si>
  <si>
    <t>P2</t>
  </si>
  <si>
    <t>Třída 2</t>
  </si>
  <si>
    <t>Nedaňové příjmy - ř. 4020</t>
  </si>
  <si>
    <t>P3</t>
  </si>
  <si>
    <t>Třída 3</t>
  </si>
  <si>
    <t>Kapitálové příjmy - ř. 4030</t>
  </si>
  <si>
    <t>konstanta 100</t>
  </si>
  <si>
    <t>P4</t>
  </si>
  <si>
    <t>Třída 4</t>
  </si>
  <si>
    <t>Přijaté dotace - ř. 4040</t>
  </si>
  <si>
    <t>odhad dotací 2020 23mil. dopravní terminál +světla 0,8</t>
  </si>
  <si>
    <t>PC</t>
  </si>
  <si>
    <t>P1+P2+P3+P4</t>
  </si>
  <si>
    <t>Příjmy celkem (před konsolidací) - ř. 4050</t>
  </si>
  <si>
    <t>KP</t>
  </si>
  <si>
    <t>Konsolidace celkem - ř. 4060</t>
  </si>
  <si>
    <t>PK</t>
  </si>
  <si>
    <t>PC-KP</t>
  </si>
  <si>
    <t>Příjmy po konsolidaci - ř. 4200</t>
  </si>
  <si>
    <t>P5</t>
  </si>
  <si>
    <t xml:space="preserve"> úvěry krátkodobé (do 1 roku) - ř. 8113</t>
  </si>
  <si>
    <t>P6</t>
  </si>
  <si>
    <t xml:space="preserve"> úvěry dlouhodobé - ř. 8123</t>
  </si>
  <si>
    <t>P7</t>
  </si>
  <si>
    <t xml:space="preserve"> výše uvažované půjčky SFŽP</t>
  </si>
  <si>
    <t>PF</t>
  </si>
  <si>
    <t>P5+P6+P7+P8+P9+P10</t>
  </si>
  <si>
    <t>Přijaté úvěry a komunální obligace</t>
  </si>
  <si>
    <t>P</t>
  </si>
  <si>
    <t>PK+PF</t>
  </si>
  <si>
    <t>Konsolidované příjmy celkem</t>
  </si>
  <si>
    <t>V1</t>
  </si>
  <si>
    <t>Třída 5</t>
  </si>
  <si>
    <t>Běžné (neinvestiční) výdaje - ř. 4210</t>
  </si>
  <si>
    <t>odhad + 5% růst</t>
  </si>
  <si>
    <t>V2</t>
  </si>
  <si>
    <t>Třída 6</t>
  </si>
  <si>
    <t>Kapitálové (investiční) výdaje - ř. 4220</t>
  </si>
  <si>
    <t>odhad výdajů 2020 27,6mil. dopravní terminál + 0,8světla</t>
  </si>
  <si>
    <t>VC</t>
  </si>
  <si>
    <t>V1+V2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</si>
  <si>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</si>
  <si>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</si>
  <si>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</si>
  <si>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</si>
  <si>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</si>
  <si>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</si>
  <si>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</si>
  <si>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 xml:space="preserve"> splátka jistiny krátkodobých úvěrů - ř. 8114</t>
  </si>
  <si>
    <t>V5</t>
  </si>
  <si>
    <t xml:space="preserve"> splátka jistiny dlouhodobých úvěrů - ř. 8124 (1)</t>
  </si>
  <si>
    <t>splátka bance</t>
  </si>
  <si>
    <t>V6</t>
  </si>
  <si>
    <t xml:space="preserve"> splátka jistiny uvažované půjčky SFŽP- ř. 8124 ( 2)</t>
  </si>
  <si>
    <t>VF</t>
  </si>
  <si>
    <t>V4+V5+V6+V7+V8VV9</t>
  </si>
  <si>
    <t>Splátky jistin úvěrů, dluhopisů</t>
  </si>
  <si>
    <t>V</t>
  </si>
  <si>
    <t>VK+VF</t>
  </si>
  <si>
    <t>Konsolidované výdaje celkem</t>
  </si>
  <si>
    <t>D</t>
  </si>
  <si>
    <t>P-V</t>
  </si>
  <si>
    <t>Hotovost běžného roku</t>
  </si>
  <si>
    <t>pokladna - roční přírůstek</t>
  </si>
  <si>
    <t>E</t>
  </si>
  <si>
    <t>A+D</t>
  </si>
  <si>
    <t>Hotovost na konci roku</t>
  </si>
  <si>
    <t>pokladna + BU na konci roku       výpočet - vzorec</t>
  </si>
  <si>
    <t>DATUM:</t>
  </si>
  <si>
    <t xml:space="preserve">ZASTUPITELSTVO OBCE BYSTŘIČKA : </t>
  </si>
  <si>
    <t>RAZÍTKO: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</si>
</sst>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9"/>
      <color indexed="8"/>
      <name val="Arial"/>
    </font>
    <font>
      <b val="1"/>
      <sz val="10"/>
      <color indexed="8"/>
      <name val="Arial"/>
    </font>
    <font>
      <sz val="9"/>
      <color indexed="8"/>
      <name val="Arial"/>
    </font>
    <font>
      <b val="1"/>
      <sz val="10"/>
      <color indexed="10"/>
      <name val="Arial"/>
    </font>
    <font>
      <sz val="10"/>
      <color indexed="13"/>
      <name val="Arial"/>
    </font>
    <font>
      <b val="1"/>
      <sz val="10"/>
      <color indexed="14"/>
      <name val="Arial"/>
    </font>
    <font>
      <sz val="8"/>
      <color indexed="8"/>
      <name val="Arial"/>
    </font>
    <font>
      <b val="1"/>
      <sz val="10"/>
      <color indexed="15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49" fontId="3" fillId="2" borderId="2" applyNumberFormat="1" applyFont="1" applyFill="1" applyBorder="1" applyAlignment="1" applyProtection="0">
      <alignment horizontal="left" vertical="center"/>
    </xf>
    <xf numFmtId="0" fontId="5" fillId="2" borderId="3" applyNumberFormat="0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4" applyNumberFormat="1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49" fontId="6" fillId="3" borderId="6" applyNumberFormat="1" applyFont="1" applyFill="1" applyBorder="1" applyAlignment="1" applyProtection="0">
      <alignment vertical="bottom"/>
    </xf>
    <xf numFmtId="0" fontId="7" fillId="3" borderId="7" applyNumberFormat="0" applyFont="1" applyFill="1" applyBorder="1" applyAlignment="1" applyProtection="0">
      <alignment vertical="bottom"/>
    </xf>
    <xf numFmtId="49" fontId="6" fillId="3" borderId="8" applyNumberFormat="1" applyFont="1" applyFill="1" applyBorder="1" applyAlignment="1" applyProtection="0">
      <alignment vertical="bottom"/>
    </xf>
    <xf numFmtId="0" fontId="7" fillId="3" borderId="9" applyNumberFormat="0" applyFont="1" applyFill="1" applyBorder="1" applyAlignment="1" applyProtection="0">
      <alignment vertical="bottom"/>
    </xf>
    <xf numFmtId="0" fontId="6" fillId="3" borderId="7" applyNumberFormat="1" applyFont="1" applyFill="1" applyBorder="1" applyAlignment="1" applyProtection="0">
      <alignment vertical="bottom"/>
    </xf>
    <xf numFmtId="0" fontId="6" fillId="3" borderId="7" applyNumberFormat="1" applyFont="1" applyFill="1" applyBorder="1" applyAlignment="1" applyProtection="0">
      <alignment vertical="top" wrapText="1"/>
    </xf>
    <xf numFmtId="0" fontId="6" fillId="3" borderId="7" applyNumberFormat="1" applyFont="1" applyFill="1" applyBorder="1" applyAlignment="1" applyProtection="0">
      <alignment horizontal="right" vertical="bottom"/>
    </xf>
    <xf numFmtId="1" fontId="6" fillId="3" borderId="7" applyNumberFormat="1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horizontal="right" vertical="top" wrapText="1"/>
    </xf>
    <xf numFmtId="49" fontId="0" fillId="3" borderId="11" applyNumberFormat="1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top" wrapText="1"/>
    </xf>
    <xf numFmtId="49" fontId="0" fillId="3" borderId="12" applyNumberFormat="1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/>
    </xf>
    <xf numFmtId="0" fontId="0" fillId="3" borderId="10" applyNumberFormat="1" applyFont="1" applyFill="1" applyBorder="1" applyAlignment="1" applyProtection="0">
      <alignment horizontal="right" vertical="top"/>
    </xf>
    <xf numFmtId="1" fontId="0" fillId="3" borderId="10" applyNumberFormat="1" applyFont="1" applyFill="1" applyBorder="1" applyAlignment="1" applyProtection="0">
      <alignment vertical="bottom"/>
    </xf>
    <xf numFmtId="49" fontId="8" fillId="3" borderId="10" applyNumberFormat="1" applyFont="1" applyFill="1" applyBorder="1" applyAlignment="1" applyProtection="0">
      <alignment vertical="bottom"/>
    </xf>
    <xf numFmtId="49" fontId="9" fillId="3" borderId="10" applyNumberFormat="1" applyFont="1" applyFill="1" applyBorder="1" applyAlignment="1" applyProtection="0">
      <alignment vertical="top" wrapText="1"/>
    </xf>
    <xf numFmtId="1" fontId="0" fillId="3" borderId="10" applyNumberFormat="1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horizontal="right" vertical="bottom"/>
    </xf>
    <xf numFmtId="49" fontId="4" fillId="3" borderId="11" applyNumberFormat="1" applyFont="1" applyFill="1" applyBorder="1" applyAlignment="1" applyProtection="0">
      <alignment vertical="bottom"/>
    </xf>
    <xf numFmtId="49" fontId="10" fillId="3" borderId="11" applyNumberFormat="1" applyFont="1" applyFill="1" applyBorder="1" applyAlignment="1" applyProtection="0">
      <alignment vertical="bottom"/>
    </xf>
    <xf numFmtId="49" fontId="10" fillId="3" borderId="10" applyNumberFormat="1" applyFont="1" applyFill="1" applyBorder="1" applyAlignment="1" applyProtection="0">
      <alignment vertical="top" wrapText="1"/>
    </xf>
    <xf numFmtId="49" fontId="10" fillId="3" borderId="12" applyNumberFormat="1" applyFont="1" applyFill="1" applyBorder="1" applyAlignment="1" applyProtection="0">
      <alignment vertical="top" wrapText="1"/>
    </xf>
    <xf numFmtId="0" fontId="10" fillId="3" borderId="13" applyNumberFormat="0" applyFont="1" applyFill="1" applyBorder="1" applyAlignment="1" applyProtection="0">
      <alignment vertical="top" wrapText="1"/>
    </xf>
    <xf numFmtId="0" fontId="10" fillId="3" borderId="10" applyNumberFormat="1" applyFont="1" applyFill="1" applyBorder="1" applyAlignment="1" applyProtection="0">
      <alignment vertical="top" wrapText="1"/>
    </xf>
    <xf numFmtId="0" fontId="10" fillId="3" borderId="10" applyNumberFormat="1" applyFont="1" applyFill="1" applyBorder="1" applyAlignment="1" applyProtection="0">
      <alignment vertical="top"/>
    </xf>
    <xf numFmtId="1" fontId="10" fillId="3" borderId="10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center" wrapText="1"/>
    </xf>
    <xf numFmtId="0" fontId="0" fillId="3" borderId="10" applyNumberFormat="1" applyFont="1" applyFill="1" applyBorder="1" applyAlignment="1" applyProtection="0">
      <alignment vertical="center"/>
    </xf>
    <xf numFmtId="0" fontId="0" fillId="3" borderId="10" applyNumberFormat="1" applyFont="1" applyFill="1" applyBorder="1" applyAlignment="1" applyProtection="0">
      <alignment horizontal="right" vertical="center"/>
    </xf>
    <xf numFmtId="1" fontId="0" fillId="3" borderId="10" applyNumberFormat="1" applyFont="1" applyFill="1" applyBorder="1" applyAlignment="1" applyProtection="0">
      <alignment vertical="center"/>
    </xf>
    <xf numFmtId="49" fontId="8" fillId="3" borderId="10" applyNumberFormat="1" applyFont="1" applyFill="1" applyBorder="1" applyAlignment="1" applyProtection="0">
      <alignment horizontal="left" vertical="top" wrapText="1"/>
    </xf>
    <xf numFmtId="49" fontId="8" fillId="3" borderId="10" applyNumberFormat="1" applyFont="1" applyFill="1" applyBorder="1" applyAlignment="1" applyProtection="0">
      <alignment vertical="top" wrapText="1"/>
    </xf>
    <xf numFmtId="0" fontId="4" fillId="3" borderId="10" applyNumberFormat="1" applyFont="1" applyFill="1" applyBorder="1" applyAlignment="1" applyProtection="0">
      <alignment vertical="top" wrapText="1"/>
    </xf>
    <xf numFmtId="0" fontId="4" fillId="3" borderId="10" applyNumberFormat="1" applyFont="1" applyFill="1" applyBorder="1" applyAlignment="1" applyProtection="0">
      <alignment vertical="top"/>
    </xf>
    <xf numFmtId="0" fontId="4" fillId="3" borderId="10" applyNumberFormat="1" applyFont="1" applyFill="1" applyBorder="1" applyAlignment="1" applyProtection="0">
      <alignment horizontal="right" vertical="top"/>
    </xf>
    <xf numFmtId="1" fontId="4" fillId="3" borderId="10" applyNumberFormat="1" applyFont="1" applyFill="1" applyBorder="1" applyAlignment="1" applyProtection="0">
      <alignment vertical="top" wrapText="1"/>
    </xf>
    <xf numFmtId="49" fontId="10" fillId="3" borderId="10" applyNumberFormat="1" applyFont="1" applyFill="1" applyBorder="1" applyAlignment="1" applyProtection="0">
      <alignment vertical="bottom"/>
    </xf>
    <xf numFmtId="49" fontId="10" fillId="3" borderId="12" applyNumberFormat="1" applyFont="1" applyFill="1" applyBorder="1" applyAlignment="1" applyProtection="0">
      <alignment vertical="bottom"/>
    </xf>
    <xf numFmtId="0" fontId="10" fillId="3" borderId="13" applyNumberFormat="0" applyFont="1" applyFill="1" applyBorder="1" applyAlignment="1" applyProtection="0">
      <alignment vertical="bottom"/>
    </xf>
    <xf numFmtId="0" fontId="10" fillId="3" borderId="10" applyNumberFormat="1" applyFont="1" applyFill="1" applyBorder="1" applyAlignment="1" applyProtection="0">
      <alignment vertical="bottom"/>
    </xf>
    <xf numFmtId="1" fontId="10" fillId="3" borderId="10" applyNumberFormat="1" applyFont="1" applyFill="1" applyBorder="1" applyAlignment="1" applyProtection="0">
      <alignment vertical="bottom"/>
    </xf>
    <xf numFmtId="49" fontId="6" fillId="3" borderId="11" applyNumberFormat="1" applyFont="1" applyFill="1" applyBorder="1" applyAlignment="1" applyProtection="0">
      <alignment vertical="bottom"/>
    </xf>
    <xf numFmtId="49" fontId="10" fillId="3" borderId="14" applyNumberFormat="1" applyFont="1" applyFill="1" applyBorder="1" applyAlignment="1" applyProtection="0">
      <alignment vertical="bottom"/>
    </xf>
    <xf numFmtId="49" fontId="6" fillId="3" borderId="15" applyNumberFormat="1" applyFont="1" applyFill="1" applyBorder="1" applyAlignment="1" applyProtection="0">
      <alignment vertical="bottom"/>
    </xf>
    <xf numFmtId="0" fontId="7" fillId="3" borderId="16" applyNumberFormat="0" applyFont="1" applyFill="1" applyBorder="1" applyAlignment="1" applyProtection="0">
      <alignment vertical="bottom"/>
    </xf>
    <xf numFmtId="0" fontId="11" fillId="3" borderId="14" applyNumberFormat="1" applyFont="1" applyFill="1" applyBorder="1" applyAlignment="1" applyProtection="0">
      <alignment vertical="bottom"/>
    </xf>
    <xf numFmtId="0" fontId="11" fillId="3" borderId="14" applyNumberFormat="1" applyFont="1" applyFill="1" applyBorder="1" applyAlignment="1" applyProtection="0">
      <alignment vertical="top"/>
    </xf>
    <xf numFmtId="0" fontId="11" fillId="3" borderId="14" applyNumberFormat="1" applyFont="1" applyFill="1" applyBorder="1" applyAlignment="1" applyProtection="0">
      <alignment horizontal="right" vertical="bottom"/>
    </xf>
    <xf numFmtId="1" fontId="11" fillId="3" borderId="14" applyNumberFormat="1" applyFont="1" applyFill="1" applyBorder="1" applyAlignment="1" applyProtection="0">
      <alignment vertical="bottom"/>
    </xf>
    <xf numFmtId="49" fontId="11" fillId="3" borderId="10" applyNumberFormat="1" applyFont="1" applyFill="1" applyBorder="1" applyAlignment="1" applyProtection="0">
      <alignment vertical="bottom"/>
    </xf>
    <xf numFmtId="49" fontId="4" fillId="3" borderId="17" applyNumberFormat="1" applyFont="1" applyFill="1" applyBorder="1" applyAlignment="1" applyProtection="0">
      <alignment vertical="bottom"/>
    </xf>
    <xf numFmtId="49" fontId="6" fillId="3" borderId="18" applyNumberFormat="1" applyFont="1" applyFill="1" applyBorder="1" applyAlignment="1" applyProtection="0">
      <alignment vertical="bottom"/>
    </xf>
    <xf numFmtId="49" fontId="4" fillId="3" borderId="19" applyNumberFormat="1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4" fillId="3" borderId="18" applyNumberFormat="1" applyFont="1" applyFill="1" applyBorder="1" applyAlignment="1" applyProtection="0">
      <alignment vertical="bottom"/>
    </xf>
    <xf numFmtId="0" fontId="4" fillId="3" borderId="20" applyNumberFormat="1" applyFont="1" applyFill="1" applyBorder="1" applyAlignment="1" applyProtection="0">
      <alignment vertical="bottom"/>
    </xf>
    <xf numFmtId="0" fontId="4" fillId="3" borderId="20" applyNumberFormat="1" applyFont="1" applyFill="1" applyBorder="1" applyAlignment="1" applyProtection="0">
      <alignment vertical="top"/>
    </xf>
    <xf numFmtId="1" fontId="4" fillId="3" borderId="20" applyNumberFormat="1" applyFont="1" applyFill="1" applyBorder="1" applyAlignment="1" applyProtection="0">
      <alignment vertical="bottom"/>
    </xf>
    <xf numFmtId="1" fontId="4" fillId="3" borderId="19" applyNumberFormat="1" applyFont="1" applyFill="1" applyBorder="1" applyAlignment="1" applyProtection="0">
      <alignment vertical="bottom"/>
    </xf>
    <xf numFmtId="49" fontId="0" fillId="3" borderId="13" applyNumberFormat="1" applyFont="1" applyFill="1" applyBorder="1" applyAlignment="1" applyProtection="0">
      <alignment horizontal="right" vertical="top" wrapText="1"/>
    </xf>
    <xf numFmtId="0" fontId="0" fillId="3" borderId="21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14" fontId="0" fillId="3" borderId="23" applyNumberFormat="1" applyFont="1" applyFill="1" applyBorder="1" applyAlignment="1" applyProtection="0">
      <alignment vertical="bottom"/>
    </xf>
    <xf numFmtId="49" fontId="4" fillId="3" borderId="23" applyNumberFormat="1" applyFont="1" applyFill="1" applyBorder="1" applyAlignment="1" applyProtection="0">
      <alignment vertical="bottom"/>
    </xf>
    <xf numFmtId="0" fontId="0" fillId="3" borderId="23" applyNumberFormat="0" applyFont="1" applyFill="1" applyBorder="1" applyAlignment="1" applyProtection="0">
      <alignment vertical="bottom"/>
    </xf>
    <xf numFmtId="14" fontId="0" fillId="3" borderId="23" applyNumberFormat="1" applyFont="1" applyFill="1" applyBorder="1" applyAlignment="1" applyProtection="0">
      <alignment horizontal="left" vertical="bottom"/>
    </xf>
    <xf numFmtId="0" fontId="4" fillId="3" borderId="23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cc00"/>
      <rgbColor rgb="ff0066cc"/>
      <rgbColor rgb="ffffffff"/>
      <rgbColor rgb="ffaaaaaa"/>
      <rgbColor rgb="ff0000d4"/>
      <rgbColor rgb="ffff2600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R32"/>
  <sheetViews>
    <sheetView workbookViewId="0" showGridLines="0" defaultGridColor="1"/>
  </sheetViews>
  <sheetFormatPr defaultColWidth="8.83333" defaultRowHeight="12.75" customHeight="1" outlineLevelRow="0" outlineLevelCol="0"/>
  <cols>
    <col min="1" max="1" width="3.5" style="1" customWidth="1"/>
    <col min="2" max="2" width="10.3516" style="1" customWidth="1"/>
    <col min="3" max="3" width="37.3516" style="1" customWidth="1"/>
    <col min="4" max="4" width="6.32812" style="1" customWidth="1"/>
    <col min="5" max="5" width="7.85156" style="1" customWidth="1"/>
    <col min="6" max="6" width="8.85156" style="1" customWidth="1"/>
    <col min="7" max="7" width="6.5" style="1" customWidth="1"/>
    <col min="8" max="9" width="9.5" style="1" customWidth="1"/>
    <col min="10" max="10" width="10.3516" style="1" customWidth="1"/>
    <col min="11" max="11" width="9" style="1" customWidth="1"/>
    <col min="12" max="12" width="10.5" style="1" customWidth="1"/>
    <col min="13" max="13" width="11" style="1" customWidth="1"/>
    <col min="14" max="17" width="9.35156" style="1" customWidth="1"/>
    <col min="18" max="18" width="45.5" style="1" customWidth="1"/>
    <col min="19" max="256" width="8.85156" style="1" customWidth="1"/>
  </cols>
  <sheetData>
    <row r="1" ht="14.65" customHeight="1">
      <c r="A1" t="s" s="2">
        <v>0</v>
      </c>
      <c r="B1" s="3"/>
      <c r="C1" s="4"/>
      <c r="D1" t="s" s="5">
        <v>1</v>
      </c>
      <c r="E1" t="s" s="5">
        <v>2</v>
      </c>
      <c r="F1" t="s" s="5">
        <v>3</v>
      </c>
      <c r="G1" t="s" s="5">
        <v>4</v>
      </c>
      <c r="H1" s="6">
        <v>2016</v>
      </c>
      <c r="I1" s="6">
        <v>2017</v>
      </c>
      <c r="J1" s="6">
        <v>2018</v>
      </c>
      <c r="K1" t="s" s="5">
        <v>5</v>
      </c>
      <c r="L1" s="6">
        <v>2020</v>
      </c>
      <c r="M1" s="6">
        <v>2021</v>
      </c>
      <c r="N1" s="6">
        <v>2022</v>
      </c>
      <c r="O1" s="6">
        <v>2023</v>
      </c>
      <c r="P1" s="6">
        <v>2024</v>
      </c>
      <c r="Q1" s="6">
        <v>2025</v>
      </c>
      <c r="R1" t="s" s="7">
        <v>6</v>
      </c>
    </row>
    <row r="2" ht="14.1" customHeight="1">
      <c r="A2" t="s" s="8">
        <v>7</v>
      </c>
      <c r="B2" s="9"/>
      <c r="C2" t="s" s="10">
        <v>8</v>
      </c>
      <c r="D2" s="11"/>
      <c r="E2" s="12">
        <v>9410</v>
      </c>
      <c r="F2" s="12">
        <v>10105</v>
      </c>
      <c r="G2" s="13">
        <v>7616</v>
      </c>
      <c r="H2" s="12">
        <v>5446</v>
      </c>
      <c r="I2" s="12">
        <v>4758</v>
      </c>
      <c r="J2" s="14">
        <v>5009</v>
      </c>
      <c r="K2" s="15">
        <f>J26</f>
        <v>1009</v>
      </c>
      <c r="L2" s="15">
        <f>K26</f>
        <v>5809</v>
      </c>
      <c r="M2" s="15">
        <f>L26</f>
        <v>2909</v>
      </c>
      <c r="N2" s="15">
        <f>M26</f>
        <v>4554</v>
      </c>
      <c r="O2" s="15">
        <f>N26</f>
        <v>6367</v>
      </c>
      <c r="P2" s="15">
        <f>O26</f>
        <v>8356.4</v>
      </c>
      <c r="Q2" s="15">
        <f>P26</f>
        <v>10531.02</v>
      </c>
      <c r="R2" t="s" s="16">
        <v>9</v>
      </c>
    </row>
    <row r="3" ht="20.1" customHeight="1">
      <c r="A3" t="s" s="17">
        <v>10</v>
      </c>
      <c r="B3" t="s" s="18">
        <v>11</v>
      </c>
      <c r="C3" t="s" s="19">
        <v>12</v>
      </c>
      <c r="D3" s="20"/>
      <c r="E3" s="21">
        <v>8200</v>
      </c>
      <c r="F3" s="21">
        <v>6700</v>
      </c>
      <c r="G3" s="21">
        <v>6800</v>
      </c>
      <c r="H3" s="22">
        <v>8400</v>
      </c>
      <c r="I3" s="22">
        <v>10400</v>
      </c>
      <c r="J3" s="23">
        <v>11013</v>
      </c>
      <c r="K3" s="21">
        <v>15229</v>
      </c>
      <c r="L3" s="24">
        <v>15000</v>
      </c>
      <c r="M3" s="24">
        <f>L3*1.05</f>
        <v>15750</v>
      </c>
      <c r="N3" s="24">
        <f>M3*1.05</f>
        <v>16537.5</v>
      </c>
      <c r="O3" s="24">
        <f>N3*1.05</f>
        <v>17364.375</v>
      </c>
      <c r="P3" s="24">
        <f>O3*1.05</f>
        <v>18232.59375</v>
      </c>
      <c r="Q3" s="24">
        <f>P3*1.05</f>
        <v>19144.2234375</v>
      </c>
      <c r="R3" t="s" s="25">
        <v>13</v>
      </c>
    </row>
    <row r="4" ht="20.1" customHeight="1">
      <c r="A4" t="s" s="17">
        <v>14</v>
      </c>
      <c r="B4" t="s" s="18">
        <v>15</v>
      </c>
      <c r="C4" t="s" s="19">
        <v>16</v>
      </c>
      <c r="D4" s="20"/>
      <c r="E4" s="21">
        <v>2680</v>
      </c>
      <c r="F4" s="21">
        <v>1800</v>
      </c>
      <c r="G4" s="21">
        <v>1700</v>
      </c>
      <c r="H4" s="22">
        <v>4700</v>
      </c>
      <c r="I4" s="22">
        <v>1948</v>
      </c>
      <c r="J4" s="23">
        <v>3010</v>
      </c>
      <c r="K4" s="21">
        <v>2585</v>
      </c>
      <c r="L4" s="24">
        <v>3000</v>
      </c>
      <c r="M4" s="24">
        <f>L4*1.05</f>
        <v>3150</v>
      </c>
      <c r="N4" s="24">
        <f>M4*1.05</f>
        <v>3307.5</v>
      </c>
      <c r="O4" s="24">
        <f>N4*1.05</f>
        <v>3472.875</v>
      </c>
      <c r="P4" s="24">
        <f>O4*1.05</f>
        <v>3646.51875</v>
      </c>
      <c r="Q4" s="24">
        <f>P4*1.05</f>
        <v>3828.8446875</v>
      </c>
      <c r="R4" t="s" s="25">
        <v>13</v>
      </c>
    </row>
    <row r="5" ht="20.1" customHeight="1">
      <c r="A5" t="s" s="17">
        <v>17</v>
      </c>
      <c r="B5" t="s" s="18">
        <v>18</v>
      </c>
      <c r="C5" t="s" s="19">
        <v>19</v>
      </c>
      <c r="D5" s="20"/>
      <c r="E5" s="21">
        <v>115</v>
      </c>
      <c r="F5" s="21">
        <v>111</v>
      </c>
      <c r="G5" s="21">
        <v>130</v>
      </c>
      <c r="H5" s="22">
        <v>0</v>
      </c>
      <c r="I5" s="22">
        <v>110</v>
      </c>
      <c r="J5" s="23">
        <v>110</v>
      </c>
      <c r="K5" s="21">
        <v>100</v>
      </c>
      <c r="L5" s="24">
        <f>K5</f>
        <v>100</v>
      </c>
      <c r="M5" s="24">
        <f>L5</f>
        <v>100</v>
      </c>
      <c r="N5" s="24">
        <f>M5</f>
        <v>100</v>
      </c>
      <c r="O5" s="24">
        <f>N5</f>
        <v>100</v>
      </c>
      <c r="P5" s="24">
        <f>O5</f>
        <v>100</v>
      </c>
      <c r="Q5" s="24">
        <f>P5</f>
        <v>100</v>
      </c>
      <c r="R5" t="s" s="25">
        <v>20</v>
      </c>
    </row>
    <row r="6" ht="19.5" customHeight="1">
      <c r="A6" t="s" s="17">
        <v>21</v>
      </c>
      <c r="B6" t="s" s="18">
        <v>22</v>
      </c>
      <c r="C6" t="s" s="19">
        <v>23</v>
      </c>
      <c r="D6" s="20"/>
      <c r="E6" s="21">
        <v>520</v>
      </c>
      <c r="F6" s="21">
        <v>220</v>
      </c>
      <c r="G6" s="21">
        <v>220</v>
      </c>
      <c r="H6" s="22">
        <v>737</v>
      </c>
      <c r="I6" s="22">
        <v>545</v>
      </c>
      <c r="J6" s="23">
        <v>2900</v>
      </c>
      <c r="K6" s="21">
        <v>7900</v>
      </c>
      <c r="L6" s="24">
        <v>23800</v>
      </c>
      <c r="M6" s="24">
        <v>900</v>
      </c>
      <c r="N6" s="24">
        <v>900</v>
      </c>
      <c r="O6" s="24">
        <v>900</v>
      </c>
      <c r="P6" s="24">
        <v>900</v>
      </c>
      <c r="Q6" s="24">
        <v>900</v>
      </c>
      <c r="R6" t="s" s="25">
        <v>24</v>
      </c>
    </row>
    <row r="7" ht="19.5" customHeight="1">
      <c r="A7" t="s" s="17">
        <v>25</v>
      </c>
      <c r="B7" t="s" s="26">
        <v>26</v>
      </c>
      <c r="C7" t="s" s="19">
        <v>27</v>
      </c>
      <c r="D7" s="20"/>
      <c r="E7" s="21">
        <f>SUM(E3:E6)</f>
        <v>11515</v>
      </c>
      <c r="F7" s="21">
        <f>SUM(F3:F6)</f>
        <v>8831</v>
      </c>
      <c r="G7" s="21">
        <f>SUM(G3:G6)</f>
        <v>8850</v>
      </c>
      <c r="H7" s="22">
        <f>SUM(H3:H6)</f>
        <v>13837</v>
      </c>
      <c r="I7" s="22">
        <f>SUM(I3:I6)</f>
        <v>13003</v>
      </c>
      <c r="J7" s="23">
        <f>SUM(J3:J6)</f>
        <v>17033</v>
      </c>
      <c r="K7" s="21">
        <f>SUM(K3:K6)</f>
        <v>25814</v>
      </c>
      <c r="L7" s="27">
        <f>SUM(L3:L6)</f>
        <v>41900</v>
      </c>
      <c r="M7" s="27">
        <f>SUM(M3:M6)</f>
        <v>19900</v>
      </c>
      <c r="N7" s="27">
        <f>SUM(N3:N6)</f>
        <v>20845</v>
      </c>
      <c r="O7" s="27">
        <f>SUM(O3:O6)</f>
        <v>21837.25</v>
      </c>
      <c r="P7" s="27">
        <f>SUM(P3:P6)</f>
        <v>22879.1125</v>
      </c>
      <c r="Q7" s="27">
        <f>SUM(Q3:Q6)</f>
        <v>23973.068125</v>
      </c>
      <c r="R7" t="s" s="16">
        <v>9</v>
      </c>
    </row>
    <row r="8" ht="20.1" customHeight="1">
      <c r="A8" t="s" s="17">
        <v>28</v>
      </c>
      <c r="B8" s="28"/>
      <c r="C8" t="s" s="19">
        <v>29</v>
      </c>
      <c r="D8" s="20"/>
      <c r="E8" s="21">
        <v>0</v>
      </c>
      <c r="F8" s="21">
        <v>0</v>
      </c>
      <c r="G8" s="21">
        <v>0</v>
      </c>
      <c r="H8" s="22">
        <v>0</v>
      </c>
      <c r="I8" s="22">
        <v>0</v>
      </c>
      <c r="J8" s="29">
        <v>0</v>
      </c>
      <c r="K8" s="21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t="s" s="16">
        <v>9</v>
      </c>
    </row>
    <row r="9" ht="20.1" customHeight="1">
      <c r="A9" t="s" s="17">
        <v>30</v>
      </c>
      <c r="B9" t="s" s="18">
        <v>31</v>
      </c>
      <c r="C9" t="s" s="19">
        <v>32</v>
      </c>
      <c r="D9" s="20"/>
      <c r="E9" s="21">
        <f>SUM(E7:E8)</f>
        <v>11515</v>
      </c>
      <c r="F9" s="21">
        <f>SUM(F7:F8)</f>
        <v>8831</v>
      </c>
      <c r="G9" s="21">
        <f>SUM(G7:G8)</f>
        <v>8850</v>
      </c>
      <c r="H9" s="22">
        <v>13837</v>
      </c>
      <c r="I9" s="22">
        <v>13003</v>
      </c>
      <c r="J9" s="21">
        <f>SUM(J7:J8)</f>
        <v>17033</v>
      </c>
      <c r="K9" s="21">
        <f>SUM(K7:K8)</f>
        <v>25814</v>
      </c>
      <c r="L9" s="27">
        <f>SUM(L7:L8)</f>
        <v>41900</v>
      </c>
      <c r="M9" s="27">
        <f>SUM(M7:M8)</f>
        <v>19900</v>
      </c>
      <c r="N9" s="27">
        <f>SUM(N7:N8)</f>
        <v>20845</v>
      </c>
      <c r="O9" s="27">
        <f>SUM(O7:O8)</f>
        <v>21837.25</v>
      </c>
      <c r="P9" s="27">
        <f>SUM(P7:P8)</f>
        <v>22879.1125</v>
      </c>
      <c r="Q9" s="27">
        <f>SUM(Q7:Q8)</f>
        <v>23973.068125</v>
      </c>
      <c r="R9" t="s" s="16">
        <v>9</v>
      </c>
    </row>
    <row r="10" ht="20.1" customHeight="1">
      <c r="A10" t="s" s="17">
        <v>33</v>
      </c>
      <c r="B10" s="28"/>
      <c r="C10" t="s" s="19">
        <v>34</v>
      </c>
      <c r="D10" s="20"/>
      <c r="E10" s="28"/>
      <c r="F10" s="28"/>
      <c r="G10" s="28"/>
      <c r="H10" s="22">
        <v>0</v>
      </c>
      <c r="I10" s="22">
        <v>0</v>
      </c>
      <c r="J10" s="23">
        <v>0</v>
      </c>
      <c r="K10" s="28"/>
      <c r="L10" s="27"/>
      <c r="M10" s="27"/>
      <c r="N10" s="27"/>
      <c r="O10" s="27"/>
      <c r="P10" s="27"/>
      <c r="Q10" s="27"/>
      <c r="R10" t="s" s="16">
        <v>9</v>
      </c>
    </row>
    <row r="11" ht="20.1" customHeight="1">
      <c r="A11" t="s" s="17">
        <v>35</v>
      </c>
      <c r="B11" s="28"/>
      <c r="C11" t="s" s="19">
        <v>36</v>
      </c>
      <c r="D11" s="20"/>
      <c r="E11" s="28"/>
      <c r="F11" s="28"/>
      <c r="G11" s="28"/>
      <c r="H11" s="22">
        <v>0</v>
      </c>
      <c r="I11" s="22">
        <v>0</v>
      </c>
      <c r="J11" s="23">
        <v>0</v>
      </c>
      <c r="K11" s="28"/>
      <c r="L11" s="27"/>
      <c r="M11" s="27"/>
      <c r="N11" s="27"/>
      <c r="O11" s="27"/>
      <c r="P11" s="27"/>
      <c r="Q11" s="27"/>
      <c r="R11" t="s" s="16">
        <v>9</v>
      </c>
    </row>
    <row r="12" ht="20.1" customHeight="1">
      <c r="A12" t="s" s="17">
        <v>37</v>
      </c>
      <c r="B12" s="28"/>
      <c r="C12" t="s" s="19">
        <v>38</v>
      </c>
      <c r="D12" s="20"/>
      <c r="E12" s="28"/>
      <c r="F12" s="28"/>
      <c r="G12" s="28"/>
      <c r="H12" s="22">
        <v>0</v>
      </c>
      <c r="I12" s="22">
        <v>0</v>
      </c>
      <c r="J12" s="23">
        <v>0</v>
      </c>
      <c r="K12" s="28"/>
      <c r="L12" s="27"/>
      <c r="M12" s="27"/>
      <c r="N12" s="27"/>
      <c r="O12" s="27"/>
      <c r="P12" s="27"/>
      <c r="Q12" s="27"/>
      <c r="R12" t="s" s="16">
        <v>9</v>
      </c>
    </row>
    <row r="13" ht="26.25" customHeight="1">
      <c r="A13" t="s" s="30">
        <v>39</v>
      </c>
      <c r="B13" t="s" s="26">
        <v>40</v>
      </c>
      <c r="C13" t="s" s="19">
        <v>41</v>
      </c>
      <c r="D13" s="20"/>
      <c r="E13" s="28"/>
      <c r="F13" s="28"/>
      <c r="G13" s="28"/>
      <c r="H13" s="22">
        <v>0</v>
      </c>
      <c r="I13" s="22">
        <v>0</v>
      </c>
      <c r="J13" s="23">
        <v>0</v>
      </c>
      <c r="K13" s="21">
        <f>SUM(K10:K12)</f>
        <v>0</v>
      </c>
      <c r="L13" s="27">
        <f>SUM(L10:L12)</f>
        <v>0</v>
      </c>
      <c r="M13" s="27">
        <f>SUM(M10:M12)</f>
        <v>0</v>
      </c>
      <c r="N13" s="27">
        <f>SUM(N10:N12)</f>
        <v>0</v>
      </c>
      <c r="O13" s="27">
        <f>SUM(O10:O12)</f>
        <v>0</v>
      </c>
      <c r="P13" s="27">
        <f>SUM(P10:P12)</f>
        <v>0</v>
      </c>
      <c r="Q13" s="27">
        <f>SUM(Q10:Q12)</f>
        <v>0</v>
      </c>
      <c r="R13" t="s" s="16">
        <v>9</v>
      </c>
    </row>
    <row r="14" ht="12.95" customHeight="1">
      <c r="A14" t="s" s="31">
        <v>42</v>
      </c>
      <c r="B14" t="s" s="32">
        <v>43</v>
      </c>
      <c r="C14" t="s" s="33">
        <v>44</v>
      </c>
      <c r="D14" s="34"/>
      <c r="E14" s="35">
        <f>SUM(E9,E13)</f>
        <v>11515</v>
      </c>
      <c r="F14" s="35">
        <f>SUM(F9,F13)</f>
        <v>8831</v>
      </c>
      <c r="G14" s="35">
        <f>SUM(G9,G13)</f>
        <v>8850</v>
      </c>
      <c r="H14" s="36">
        <v>13837</v>
      </c>
      <c r="I14" s="36">
        <v>13003</v>
      </c>
      <c r="J14" s="35">
        <f>SUM(J9,J13)</f>
        <v>17033</v>
      </c>
      <c r="K14" s="35">
        <f>SUM(K9,K13)</f>
        <v>25814</v>
      </c>
      <c r="L14" s="37">
        <f>SUM(L9,L13)</f>
        <v>41900</v>
      </c>
      <c r="M14" s="37">
        <f>SUM(M9,M13)</f>
        <v>19900</v>
      </c>
      <c r="N14" s="37">
        <f>SUM(N9,N13)</f>
        <v>20845</v>
      </c>
      <c r="O14" s="37">
        <f>SUM(O9,O13)</f>
        <v>21837.25</v>
      </c>
      <c r="P14" s="37">
        <f>SUM(P9,P13)</f>
        <v>22879.1125</v>
      </c>
      <c r="Q14" s="37">
        <f>SUM(Q9,Q13)</f>
        <v>23973.068125</v>
      </c>
      <c r="R14" t="s" s="16">
        <v>9</v>
      </c>
    </row>
    <row r="15" ht="20.1" customHeight="1">
      <c r="A15" t="s" s="17">
        <v>45</v>
      </c>
      <c r="B15" t="s" s="18">
        <v>46</v>
      </c>
      <c r="C15" t="s" s="19">
        <v>47</v>
      </c>
      <c r="D15" s="20"/>
      <c r="E15" s="38">
        <v>8100</v>
      </c>
      <c r="F15" s="38">
        <v>8500</v>
      </c>
      <c r="G15" s="38">
        <v>8400</v>
      </c>
      <c r="H15" s="39">
        <v>10200</v>
      </c>
      <c r="I15" s="39">
        <v>10143</v>
      </c>
      <c r="J15" s="40">
        <v>9820</v>
      </c>
      <c r="K15" s="38">
        <v>17000</v>
      </c>
      <c r="L15" s="41">
        <v>14800</v>
      </c>
      <c r="M15" s="24">
        <f>L15*1.05</f>
        <v>15540</v>
      </c>
      <c r="N15" s="24">
        <f>M15*1.05</f>
        <v>16317</v>
      </c>
      <c r="O15" s="24">
        <f>N15*1.05</f>
        <v>17132.85</v>
      </c>
      <c r="P15" s="24">
        <f>O15*1.05</f>
        <v>17989.4925</v>
      </c>
      <c r="Q15" s="24">
        <f>P15*1.05</f>
        <v>18888.967125</v>
      </c>
      <c r="R15" t="s" s="42">
        <v>48</v>
      </c>
    </row>
    <row r="16" ht="20.1" customHeight="1">
      <c r="A16" t="s" s="17">
        <v>49</v>
      </c>
      <c r="B16" t="s" s="18">
        <v>50</v>
      </c>
      <c r="C16" t="s" s="19">
        <v>51</v>
      </c>
      <c r="D16" s="20"/>
      <c r="E16" s="38">
        <v>1200</v>
      </c>
      <c r="F16" s="38">
        <v>1300</v>
      </c>
      <c r="G16" s="38">
        <v>1100</v>
      </c>
      <c r="H16" s="39">
        <v>3010</v>
      </c>
      <c r="I16" s="39">
        <v>1294</v>
      </c>
      <c r="J16" s="40">
        <v>17500</v>
      </c>
      <c r="K16" s="38">
        <v>10200</v>
      </c>
      <c r="L16" s="41">
        <v>28200</v>
      </c>
      <c r="M16" s="41">
        <v>1400</v>
      </c>
      <c r="N16" s="41">
        <v>1400</v>
      </c>
      <c r="O16" s="41">
        <v>1400</v>
      </c>
      <c r="P16" s="41">
        <v>1400</v>
      </c>
      <c r="Q16" s="41">
        <v>1400</v>
      </c>
      <c r="R16" t="s" s="25">
        <v>52</v>
      </c>
    </row>
    <row r="17" ht="20.1" customHeight="1">
      <c r="A17" t="s" s="30">
        <v>53</v>
      </c>
      <c r="B17" t="s" s="18">
        <v>54</v>
      </c>
      <c r="C17" t="s" s="19">
        <v>55</v>
      </c>
      <c r="D17" s="20"/>
      <c r="E17" s="21">
        <f>SUM(E15:E16)</f>
        <v>9300</v>
      </c>
      <c r="F17" s="21">
        <f>SUM(F15:F16)</f>
        <v>9800</v>
      </c>
      <c r="G17" s="21">
        <f>SUM(G15:G16)</f>
        <v>9500</v>
      </c>
      <c r="H17" s="22">
        <f>SUM(H15:H16)</f>
        <v>13210</v>
      </c>
      <c r="I17" s="22">
        <f>SUM(I15:I16)</f>
        <v>11437</v>
      </c>
      <c r="J17" s="21">
        <f>SUM(J15:J16)</f>
        <v>27320</v>
      </c>
      <c r="K17" s="21">
        <f>SUM(K15:K16)</f>
        <v>27200</v>
      </c>
      <c r="L17" s="27">
        <f>SUM(L15:L16)</f>
        <v>43000</v>
      </c>
      <c r="M17" s="27">
        <f>SUM(M15:M16)</f>
        <v>16940</v>
      </c>
      <c r="N17" s="27">
        <f>SUM(N15:N16)</f>
        <v>17717</v>
      </c>
      <c r="O17" s="27">
        <f>SUM(O15:O16)</f>
        <v>18532.85</v>
      </c>
      <c r="P17" s="27">
        <f>SUM(P15:P16)</f>
        <v>19389.4925</v>
      </c>
      <c r="Q17" s="27">
        <f>SUM(Q15:Q16)</f>
        <v>20288.967125</v>
      </c>
      <c r="R17" t="s" s="16">
        <v>9</v>
      </c>
    </row>
    <row r="18" ht="17.25" customHeight="1">
      <c r="A18" t="s" s="17">
        <v>56</v>
      </c>
      <c r="B18" s="28"/>
      <c r="C18" t="s" s="19">
        <v>57</v>
      </c>
      <c r="D18" s="20"/>
      <c r="E18" s="21">
        <v>0</v>
      </c>
      <c r="F18" s="21">
        <v>0</v>
      </c>
      <c r="G18" s="21">
        <v>0</v>
      </c>
      <c r="H18" s="22">
        <v>0</v>
      </c>
      <c r="I18" s="22">
        <v>0</v>
      </c>
      <c r="J18" s="21">
        <v>0</v>
      </c>
      <c r="K18" s="21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t="s" s="16">
        <v>9</v>
      </c>
    </row>
    <row r="19" ht="18" customHeight="1">
      <c r="A19" t="s" s="31">
        <v>58</v>
      </c>
      <c r="B19" t="s" s="18">
        <v>59</v>
      </c>
      <c r="C19" t="s" s="19">
        <v>60</v>
      </c>
      <c r="D19" s="20"/>
      <c r="E19" s="21">
        <f>SUM(E17:E18)</f>
        <v>9300</v>
      </c>
      <c r="F19" s="21">
        <f>SUM(F17:F18)</f>
        <v>9800</v>
      </c>
      <c r="G19" s="21">
        <f>SUM(G17:G18)</f>
        <v>9500</v>
      </c>
      <c r="H19" s="22">
        <v>13210</v>
      </c>
      <c r="I19" s="22">
        <v>11437</v>
      </c>
      <c r="J19" s="21">
        <f>SUM(J17:J18)</f>
        <v>27320</v>
      </c>
      <c r="K19" s="21">
        <f>SUM(K17:K18)</f>
        <v>27200</v>
      </c>
      <c r="L19" s="27">
        <f>SUM(L17:L18)</f>
        <v>43000</v>
      </c>
      <c r="M19" s="27">
        <f>SUM(M17:M18)</f>
        <v>16940</v>
      </c>
      <c r="N19" s="27">
        <f>SUM(N17:N18)</f>
        <v>17717</v>
      </c>
      <c r="O19" s="27">
        <f>SUM(O17:O18)</f>
        <v>18532.85</v>
      </c>
      <c r="P19" s="27">
        <f>SUM(P17:P18)</f>
        <v>19389.4925</v>
      </c>
      <c r="Q19" s="27">
        <f>SUM(Q17:Q18)</f>
        <v>20288.967125</v>
      </c>
      <c r="R19" t="s" s="16">
        <v>9</v>
      </c>
    </row>
    <row r="20" ht="20.1" customHeight="1">
      <c r="A20" t="s" s="17">
        <v>61</v>
      </c>
      <c r="B20" s="28"/>
      <c r="C20" t="s" s="19">
        <v>62</v>
      </c>
      <c r="D20" s="20"/>
      <c r="E20" s="21">
        <v>0</v>
      </c>
      <c r="F20" s="21">
        <v>0</v>
      </c>
      <c r="G20" s="21">
        <v>0</v>
      </c>
      <c r="H20" s="22">
        <v>0</v>
      </c>
      <c r="I20" s="22">
        <v>0</v>
      </c>
      <c r="J20" s="21">
        <v>0</v>
      </c>
      <c r="K20" s="21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t="s" s="16">
        <v>9</v>
      </c>
    </row>
    <row r="21" ht="20.1" customHeight="1">
      <c r="A21" t="s" s="17">
        <v>63</v>
      </c>
      <c r="B21" s="28"/>
      <c r="C21" t="s" s="19">
        <v>64</v>
      </c>
      <c r="D21" s="20"/>
      <c r="E21" s="21">
        <v>762</v>
      </c>
      <c r="F21" s="21">
        <v>762</v>
      </c>
      <c r="G21" s="21">
        <v>762</v>
      </c>
      <c r="H21" s="22">
        <v>774</v>
      </c>
      <c r="I21" s="22">
        <v>774</v>
      </c>
      <c r="J21" s="23">
        <v>774</v>
      </c>
      <c r="K21" s="21">
        <v>774</v>
      </c>
      <c r="L21" s="27">
        <v>774</v>
      </c>
      <c r="M21" s="27">
        <v>774</v>
      </c>
      <c r="N21" s="27">
        <v>774</v>
      </c>
      <c r="O21" s="27">
        <v>774</v>
      </c>
      <c r="P21" s="27">
        <v>774</v>
      </c>
      <c r="Q21" s="27">
        <v>774</v>
      </c>
      <c r="R21" t="s" s="43">
        <v>65</v>
      </c>
    </row>
    <row r="22" ht="20.1" customHeight="1">
      <c r="A22" t="s" s="17">
        <v>66</v>
      </c>
      <c r="B22" s="28"/>
      <c r="C22" t="s" s="19">
        <v>67</v>
      </c>
      <c r="D22" s="20"/>
      <c r="E22" s="21">
        <v>758</v>
      </c>
      <c r="F22" s="21">
        <v>758</v>
      </c>
      <c r="G22" s="21">
        <v>758</v>
      </c>
      <c r="H22" s="22">
        <v>541</v>
      </c>
      <c r="I22" s="22">
        <v>541</v>
      </c>
      <c r="J22" s="23">
        <v>541</v>
      </c>
      <c r="K22" s="21">
        <v>541</v>
      </c>
      <c r="L22" s="27">
        <v>541</v>
      </c>
      <c r="M22" s="27">
        <v>541</v>
      </c>
      <c r="N22" s="27">
        <v>541</v>
      </c>
      <c r="O22" s="27">
        <v>541</v>
      </c>
      <c r="P22" s="27">
        <v>541</v>
      </c>
      <c r="Q22" s="27">
        <v>541</v>
      </c>
      <c r="R22" t="s" s="43">
        <v>65</v>
      </c>
    </row>
    <row r="23" ht="23.25" customHeight="1">
      <c r="A23" t="s" s="31">
        <v>68</v>
      </c>
      <c r="B23" t="s" s="26">
        <v>69</v>
      </c>
      <c r="C23" t="s" s="19">
        <v>70</v>
      </c>
      <c r="D23" s="20"/>
      <c r="E23" s="44">
        <f>SUM(E20:E22)</f>
        <v>1520</v>
      </c>
      <c r="F23" s="44">
        <f>SUM(F20:F22)</f>
        <v>1520</v>
      </c>
      <c r="G23" s="44">
        <f>SUM(G20:G22)</f>
        <v>1520</v>
      </c>
      <c r="H23" s="45">
        <v>1315</v>
      </c>
      <c r="I23" s="45">
        <v>1315</v>
      </c>
      <c r="J23" s="46">
        <f>SUM(J21:J22)</f>
        <v>1315</v>
      </c>
      <c r="K23" s="44">
        <f>SUM(K20:K22)</f>
        <v>1315</v>
      </c>
      <c r="L23" s="47">
        <f>SUM(L20:L22)</f>
        <v>1315</v>
      </c>
      <c r="M23" s="47">
        <f>SUM(M20:M22)</f>
        <v>1315</v>
      </c>
      <c r="N23" s="47">
        <f>SUM(N20:N22)</f>
        <v>1315</v>
      </c>
      <c r="O23" s="47">
        <f>SUM(O20:O22)</f>
        <v>1315</v>
      </c>
      <c r="P23" s="47">
        <f>SUM(P20:P22)</f>
        <v>1315</v>
      </c>
      <c r="Q23" s="47">
        <f>SUM(Q20:Q22)</f>
        <v>1315</v>
      </c>
      <c r="R23" t="s" s="16">
        <v>9</v>
      </c>
    </row>
    <row r="24" ht="13.7" customHeight="1">
      <c r="A24" t="s" s="31">
        <v>71</v>
      </c>
      <c r="B24" t="s" s="48">
        <v>72</v>
      </c>
      <c r="C24" t="s" s="49">
        <v>73</v>
      </c>
      <c r="D24" s="50"/>
      <c r="E24" s="51">
        <f>SUM(E19,E23)</f>
        <v>10820</v>
      </c>
      <c r="F24" s="51">
        <f>SUM(F19,F23)</f>
        <v>11320</v>
      </c>
      <c r="G24" s="51">
        <f>SUM(G19,G23)</f>
        <v>11020</v>
      </c>
      <c r="H24" s="51">
        <v>14525</v>
      </c>
      <c r="I24" s="36">
        <v>12752</v>
      </c>
      <c r="J24" s="51">
        <f>SUM(J19,J23)</f>
        <v>28635</v>
      </c>
      <c r="K24" s="51">
        <f>SUM(K19,K23)</f>
        <v>28515</v>
      </c>
      <c r="L24" s="52">
        <f>SUM(L19,L23)</f>
        <v>44315</v>
      </c>
      <c r="M24" s="52">
        <f>SUM(M19,M23)</f>
        <v>18255</v>
      </c>
      <c r="N24" s="52">
        <f>SUM(N19,N23)</f>
        <v>19032</v>
      </c>
      <c r="O24" s="52">
        <f>SUM(O19,O23)</f>
        <v>19847.85</v>
      </c>
      <c r="P24" s="52">
        <f>SUM(P19,P23)</f>
        <v>20704.4925</v>
      </c>
      <c r="Q24" s="52">
        <f>SUM(Q19,Q23)</f>
        <v>21603.967125</v>
      </c>
      <c r="R24" t="s" s="16">
        <v>9</v>
      </c>
    </row>
    <row r="25" ht="14.1" customHeight="1">
      <c r="A25" t="s" s="53">
        <v>74</v>
      </c>
      <c r="B25" t="s" s="54">
        <v>75</v>
      </c>
      <c r="C25" t="s" s="55">
        <v>76</v>
      </c>
      <c r="D25" s="56"/>
      <c r="E25" s="57">
        <v>695</v>
      </c>
      <c r="F25" s="57">
        <v>-2489</v>
      </c>
      <c r="G25" s="57">
        <v>-2170</v>
      </c>
      <c r="H25" s="57">
        <v>-688</v>
      </c>
      <c r="I25" s="58">
        <v>251</v>
      </c>
      <c r="J25" s="59">
        <v>-4000</v>
      </c>
      <c r="K25" s="57">
        <v>4800</v>
      </c>
      <c r="L25" s="60">
        <v>-2900</v>
      </c>
      <c r="M25" s="60">
        <f>M14-M24</f>
        <v>1645</v>
      </c>
      <c r="N25" s="60">
        <f>N14-N24</f>
        <v>1813</v>
      </c>
      <c r="O25" s="60">
        <f>O14-O24</f>
        <v>1989.4</v>
      </c>
      <c r="P25" s="60">
        <f>P14-P24</f>
        <v>2174.62</v>
      </c>
      <c r="Q25" s="60">
        <f>Q14-Q24</f>
        <v>2369.101</v>
      </c>
      <c r="R25" t="s" s="61">
        <v>77</v>
      </c>
    </row>
    <row r="26" ht="14.65" customHeight="1">
      <c r="A26" t="s" s="62">
        <v>78</v>
      </c>
      <c r="B26" t="s" s="63">
        <v>79</v>
      </c>
      <c r="C26" t="s" s="64">
        <v>80</v>
      </c>
      <c r="D26" s="65"/>
      <c r="E26" s="66">
        <v>10105</v>
      </c>
      <c r="F26" s="67">
        <v>7616</v>
      </c>
      <c r="G26" s="67">
        <v>5446</v>
      </c>
      <c r="H26" s="67">
        <v>4758</v>
      </c>
      <c r="I26" s="68">
        <v>5009</v>
      </c>
      <c r="J26" s="69">
        <f>J2+J25</f>
        <v>1009</v>
      </c>
      <c r="K26" s="69">
        <f>K2+K25</f>
        <v>5809</v>
      </c>
      <c r="L26" s="69">
        <f>L2+L25</f>
        <v>2909</v>
      </c>
      <c r="M26" s="69">
        <f>M2+M25</f>
        <v>4554</v>
      </c>
      <c r="N26" s="69">
        <f>N2+N25</f>
        <v>6367</v>
      </c>
      <c r="O26" s="69">
        <f>O2+O25</f>
        <v>8356.4</v>
      </c>
      <c r="P26" s="69">
        <f>P2+P25</f>
        <v>10531.02</v>
      </c>
      <c r="Q26" s="70">
        <f>Q2+Q25</f>
        <v>12900.121</v>
      </c>
      <c r="R26" t="s" s="71">
        <v>81</v>
      </c>
    </row>
    <row r="27" ht="14.1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ht="13.7" customHeight="1">
      <c r="A28" s="74"/>
      <c r="B28" t="s" s="75">
        <v>82</v>
      </c>
      <c r="C28" s="74"/>
      <c r="D28" s="76"/>
      <c r="E28" s="77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ht="13.7" customHeight="1">
      <c r="A29" s="74"/>
      <c r="B29" s="76"/>
      <c r="C29" s="74"/>
      <c r="D29" s="76"/>
      <c r="E29" s="74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ht="13.7" customHeight="1">
      <c r="A30" s="76"/>
      <c r="B30" t="s" s="75">
        <v>83</v>
      </c>
      <c r="C30" s="78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ht="13.7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ht="13.7" customHeight="1">
      <c r="A32" s="76"/>
      <c r="B32" t="s" s="75">
        <v>84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</sheetData>
  <pageMargins left="0.354331" right="0.19685" top="0.314961" bottom="0" header="0.511811" footer="0.511811"/>
  <pageSetup firstPageNumber="1" fitToHeight="1" fitToWidth="1" scale="9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5" width="8.85156" style="79" customWidth="1"/>
    <col min="6" max="256" width="8.85156" style="79" customWidth="1"/>
  </cols>
  <sheetData>
    <row r="1" ht="13.7" customHeight="1">
      <c r="A1" s="76"/>
      <c r="B1" s="76"/>
      <c r="C1" s="76"/>
      <c r="D1" s="76"/>
      <c r="E1" s="76"/>
    </row>
    <row r="2" ht="13.7" customHeight="1">
      <c r="A2" s="76"/>
      <c r="B2" s="76"/>
      <c r="C2" s="76"/>
      <c r="D2" s="76"/>
      <c r="E2" s="76"/>
    </row>
    <row r="3" ht="13.7" customHeight="1">
      <c r="A3" s="76"/>
      <c r="B3" s="76"/>
      <c r="C3" s="76"/>
      <c r="D3" s="76"/>
      <c r="E3" s="76"/>
    </row>
    <row r="4" ht="13.7" customHeight="1">
      <c r="A4" s="76"/>
      <c r="B4" s="76"/>
      <c r="C4" s="76"/>
      <c r="D4" s="76"/>
      <c r="E4" s="76"/>
    </row>
    <row r="5" ht="13.7" customHeight="1">
      <c r="A5" s="76"/>
      <c r="B5" s="76"/>
      <c r="C5" s="76"/>
      <c r="D5" s="76"/>
      <c r="E5" s="76"/>
    </row>
    <row r="6" ht="13.7" customHeight="1">
      <c r="A6" s="76"/>
      <c r="B6" s="76"/>
      <c r="C6" s="76"/>
      <c r="D6" s="76"/>
      <c r="E6" s="76"/>
    </row>
    <row r="7" ht="13.7" customHeight="1">
      <c r="A7" s="76"/>
      <c r="B7" s="76"/>
      <c r="C7" s="76"/>
      <c r="D7" s="76"/>
      <c r="E7" s="76"/>
    </row>
    <row r="8" ht="13.7" customHeight="1">
      <c r="A8" s="76"/>
      <c r="B8" s="76"/>
      <c r="C8" s="76"/>
      <c r="D8" s="76"/>
      <c r="E8" s="76"/>
    </row>
    <row r="9" ht="13.7" customHeight="1">
      <c r="A9" s="76"/>
      <c r="B9" s="76"/>
      <c r="C9" s="76"/>
      <c r="D9" s="76"/>
      <c r="E9" s="76"/>
    </row>
    <row r="10" ht="13.7" customHeight="1">
      <c r="A10" s="76"/>
      <c r="B10" s="76"/>
      <c r="C10" s="76"/>
      <c r="D10" s="76"/>
      <c r="E10" s="76"/>
    </row>
  </sheetData>
  <pageMargins left="0.787402" right="0.787402" top="0.984252" bottom="0.984252" header="0.492126" footer="0.49212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5" width="8.85156" style="80" customWidth="1"/>
    <col min="6" max="256" width="8.85156" style="80" customWidth="1"/>
  </cols>
  <sheetData>
    <row r="1" ht="13.7" customHeight="1">
      <c r="A1" s="76"/>
      <c r="B1" s="76"/>
      <c r="C1" s="76"/>
      <c r="D1" s="76"/>
      <c r="E1" s="76"/>
    </row>
    <row r="2" ht="13.7" customHeight="1">
      <c r="A2" s="76"/>
      <c r="B2" s="76"/>
      <c r="C2" s="76"/>
      <c r="D2" s="76"/>
      <c r="E2" s="76"/>
    </row>
    <row r="3" ht="13.7" customHeight="1">
      <c r="A3" s="76"/>
      <c r="B3" s="76"/>
      <c r="C3" s="76"/>
      <c r="D3" s="76"/>
      <c r="E3" s="76"/>
    </row>
    <row r="4" ht="13.7" customHeight="1">
      <c r="A4" s="76"/>
      <c r="B4" s="76"/>
      <c r="C4" s="76"/>
      <c r="D4" s="76"/>
      <c r="E4" s="76"/>
    </row>
    <row r="5" ht="13.7" customHeight="1">
      <c r="A5" s="76"/>
      <c r="B5" s="76"/>
      <c r="C5" s="76"/>
      <c r="D5" s="76"/>
      <c r="E5" s="76"/>
    </row>
    <row r="6" ht="13.7" customHeight="1">
      <c r="A6" s="76"/>
      <c r="B6" s="76"/>
      <c r="C6" s="76"/>
      <c r="D6" s="76"/>
      <c r="E6" s="76"/>
    </row>
    <row r="7" ht="13.7" customHeight="1">
      <c r="A7" s="76"/>
      <c r="B7" s="76"/>
      <c r="C7" s="76"/>
      <c r="D7" s="76"/>
      <c r="E7" s="76"/>
    </row>
    <row r="8" ht="13.7" customHeight="1">
      <c r="A8" s="76"/>
      <c r="B8" s="76"/>
      <c r="C8" s="76"/>
      <c r="D8" s="76"/>
      <c r="E8" s="76"/>
    </row>
    <row r="9" ht="13.7" customHeight="1">
      <c r="A9" s="76"/>
      <c r="B9" s="76"/>
      <c r="C9" s="76"/>
      <c r="D9" s="76"/>
      <c r="E9" s="76"/>
    </row>
    <row r="10" ht="13.7" customHeight="1">
      <c r="A10" s="76"/>
      <c r="B10" s="76"/>
      <c r="C10" s="76"/>
      <c r="D10" s="76"/>
      <c r="E10" s="76"/>
    </row>
  </sheetData>
  <pageMargins left="0.787402" right="0.787402" top="0.984252" bottom="0.984252" header="0.492126" footer="0.492126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